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76_ERDF\1 výzva\"/>
    </mc:Choice>
  </mc:AlternateContent>
  <xr:revisionPtr revIDLastSave="0" documentId="13_ncr:1_{D496635C-B526-4DA6-83AC-9EC5F16FB692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11" i="1" l="1"/>
  <c r="S9" i="1"/>
  <c r="T9" i="1"/>
  <c r="S10" i="1"/>
  <c r="T10" i="1"/>
  <c r="P9" i="1"/>
  <c r="P10" i="1"/>
  <c r="P11" i="1"/>
  <c r="P7" i="1"/>
  <c r="Q14" i="1" l="1"/>
  <c r="T11" i="1"/>
  <c r="S7" i="1"/>
  <c r="R14" i="1" s="1"/>
</calcChain>
</file>

<file path=xl/sharedStrings.xml><?xml version="1.0" encoding="utf-8"?>
<sst xmlns="http://schemas.openxmlformats.org/spreadsheetml/2006/main" count="59" uniqueCount="52">
  <si>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</si>
  <si>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</si>
  <si>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</si>
  <si>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</si>
  <si>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</si>
  <si>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</si>
  <si>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</si>
  <si>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</si>
  <si>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</si>
  <si>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</si>
  <si>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</si>
  <si>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</si>
  <si>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>30231310-3 - Ploché monitory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</si>
  <si>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</si>
  <si>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</si>
  <si>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</si>
  <si>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</si>
  <si>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</si>
  <si>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</si>
  <si>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</si>
  <si>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</si>
  <si>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</si>
  <si>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</si>
  <si>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</si>
  <si>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</si>
  <si>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</si>
  <si>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</si>
  <si>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</si>
  <si>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</si>
  <si>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</si>
  <si>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</si>
  <si>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</si>
  <si>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</si>
  <si>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 xml:space="preserve">Příloha č. 2 Kupní smlouvy - technická specifikace
Výpočetní technika (III.) 176 - 2024 </t>
  </si>
  <si>
    <t>Monitor 27"</t>
  </si>
  <si>
    <t>CAD myš bezdrátová</t>
  </si>
  <si>
    <t>3D myš drátová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</si>
  <si>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</si>
  <si>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</si>
  <si>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</si>
  <si>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SP
Číslo projektu: CZ.02.02.01/00/23_024/0008981
OPJAK - MŠMT</t>
  </si>
  <si>
    <t>Ing. Roman Polák,
Tel.: 37763 8753</t>
  </si>
  <si>
    <t>Univerzitní 22,
301 00 Plzeň,
Fakulta strojní - Katedra konstruování strojů,
místnosti UK 122 a UK 124</t>
  </si>
  <si>
    <t>35 dní</t>
  </si>
  <si>
    <t>Záruka na zboží 36 měsíců.</t>
  </si>
  <si>
    <t>Pracovní stanice včetně klávesnice a myši</t>
  </si>
  <si>
    <t>Záruka na zboží 60 měsíců, servis NBD on site.</t>
  </si>
  <si>
    <t>Operační systém Windows 64-bit Pro, předinstalovaný (Windows 10 nebo vyšší, nesmí to být licence typu K12 (EDU)).
OS Windows požadujeme z důvodu kompatibility s interními aplikacemi ZČU (Stag, Magion,...).
Existence ovladačů použitého HW ve Windows 10 a vyšší verze Windows.
Podpora prostřednictvím internetu musí umožňovat stahování ovladačů a manuálu z internetu adresně pro konkrétní zadaný typ (sériové číslo) zařízení.</t>
  </si>
  <si>
    <t>Výkon procesoru v Passmark CPU více než 43 000 bodů (platné ke dni 2.12.2024), minimálně 20 jader. 
Grafická karta dedikovaná s vlastní pamětí alespoň 12 GB GDDR6. Minimálně 3 grafické výstupy.
Operační paměť minimálně 64 GB, min. 4800 MHz s možností rozšíření až na 128 GB. Minimálně 2 volné sloty na rozšíření RAM.
SSD disk o kapacitě minimálně 2TB M.2 PCIe 4.generace. 
HDD disk o kapacitě 1TB typu SATA 3,5" a min. 7200 ot., alespoň 1 volná pozice pro přidání SSD typu M.2.
Minimální počty portů: 1x USB port (USB type-C 3.1/3.2 Gen 2), 4x USB 3.2 Gen 2, 3x USB 3.2 Gen 1.
Podpora bootování z USB.
Síťová karta 1 Gb/s Ethernet s podporou PXE.
Podpora TPM 2.0 (Trusted Platform Module).
CZ klávesnice a myš (min. 3tlačítka a kolečko).
Záruka 60 měsíců NBD.</t>
  </si>
  <si>
    <t>Bezdrátová myš pro praváky. 
Laserový senzor s min. 8000 DPI (nastavitelné). 
Minimálně 7 tlačítek s možností konfigurace.
Integrovaná baterie s dobíjením pomocí USB-C. 
Mechanické kolečko se setrvačníkem. 
Připojení přes Bluetooth a USB přijímač. 
Možnost spárování a přepínání kanálů přímo na zařízení. 
Provedení tmavě šedé nebo černé.</t>
  </si>
  <si>
    <t>Displej 27" s minimálním rozlišením 4K UHD 3840 x 2160 typu IPS. 
Povrch displeje matný nebo antireflexní. 
Doba odezvy displeje 8 ms nebo menší. 
Jas 350 cd/m2 nebo větší. 
Minimální počty a typy vstupů: 1x DisplayPort 1.4, 1x HDMI. 
Propojovací kabel DP nebo HDMI součástí dodávky. 
Výškově nastavitelný s možností otočení o 90° (pivot).  
Energetická třída učinnosti maximálně F.
Záruka 36 měsíců.</t>
  </si>
  <si>
    <t>3D myš s opěrkou ruky. 
Připojení pomocí USB. 
Hlavní ovládání se snímačem s šesti stupni volnosti. 
Předkonfigurovaná tlačítka pro výběr pohledů v CAx softwarech. 
Programovatelná tlačítka (min. 10 tlačítek) pro práci v CAD. 
Zámek otáčení. 
Jednobarevné podsvícení.
Záruka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</si>
</sst>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34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6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24" fillId="4" borderId="23" xfId="0" applyFont="1" applyFill="1" applyBorder="1" applyAlignment="1" applyProtection="1">
      <alignment horizontal="center" vertical="center" wrapTex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F4" zoomScale="53" zoomScaleNormal="53" workbookViewId="0">
      <selection activeCell="R7" sqref="R7:R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22" customWidth="1"/>
    <col min="5" max="5" width="10.5703125" style="22" customWidth="1"/>
    <col min="6" max="6" width="119.71093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49.7109375" style="1" customWidth="1"/>
    <col min="12" max="12" width="27.85546875" style="1" customWidth="1"/>
    <col min="13" max="13" width="23.7109375" style="1" customWidth="1"/>
    <col min="14" max="14" width="41.28515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31</v>
      </c>
      <c r="H6" s="30" t="s">
        <v>25</v>
      </c>
      <c r="I6" s="31" t="s">
        <v>17</v>
      </c>
      <c r="J6" s="29" t="s">
        <v>18</v>
      </c>
      <c r="K6" s="29" t="s">
        <v>39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199.5" customHeight="1" thickTop="1" x14ac:dyDescent="0.25">
      <c r="A7" s="36"/>
      <c r="B7" s="37">
        <v>1</v>
      </c>
      <c r="C7" s="38" t="s">
        <v>45</v>
      </c>
      <c r="D7" s="39">
        <v>8</v>
      </c>
      <c r="E7" s="40" t="s">
        <v>28</v>
      </c>
      <c r="F7" s="41" t="s">
        <v>48</v>
      </c>
      <c r="G7" s="124"/>
      <c r="H7" s="128"/>
      <c r="I7" s="38" t="s">
        <v>37</v>
      </c>
      <c r="J7" s="42" t="s">
        <v>38</v>
      </c>
      <c r="K7" s="38" t="s">
        <v>40</v>
      </c>
      <c r="L7" s="43" t="s">
        <v>46</v>
      </c>
      <c r="M7" s="44" t="s">
        <v>41</v>
      </c>
      <c r="N7" s="44" t="s">
        <v>42</v>
      </c>
      <c r="O7" s="45" t="s">
        <v>43</v>
      </c>
      <c r="P7" s="46">
        <f>D7*Q7</f>
        <v>369600</v>
      </c>
      <c r="Q7" s="47">
        <v>46200</v>
      </c>
      <c r="R7" s="130"/>
      <c r="S7" s="48">
        <f>D7*R7</f>
        <v>0</v>
      </c>
      <c r="T7" s="49" t="str">
        <f>IF(ISNUMBER(R7+R8), IF(R7+R8&gt;Q7,"NEVYHOVUJE","VYHOVUJE")," ")</f>
        <v>VYHOVUJE</v>
      </c>
      <c r="U7" s="50"/>
      <c r="V7" s="51" t="s">
        <v>11</v>
      </c>
    </row>
    <row r="8" spans="1:22" ht="93.75" customHeight="1" x14ac:dyDescent="0.25">
      <c r="A8" s="36"/>
      <c r="B8" s="52"/>
      <c r="C8" s="53"/>
      <c r="D8" s="54"/>
      <c r="E8" s="55"/>
      <c r="F8" s="56" t="s">
        <v>47</v>
      </c>
      <c r="G8" s="125"/>
      <c r="H8" s="57" t="s">
        <v>32</v>
      </c>
      <c r="I8" s="58"/>
      <c r="J8" s="59"/>
      <c r="K8" s="58"/>
      <c r="L8" s="60"/>
      <c r="M8" s="61"/>
      <c r="N8" s="61"/>
      <c r="O8" s="62"/>
      <c r="P8" s="63"/>
      <c r="Q8" s="64"/>
      <c r="R8" s="131"/>
      <c r="S8" s="65">
        <f>D7*R8</f>
        <v>0</v>
      </c>
      <c r="T8" s="66"/>
      <c r="U8" s="67"/>
      <c r="V8" s="68"/>
    </row>
    <row r="9" spans="1:22" ht="149.25" customHeight="1" x14ac:dyDescent="0.25">
      <c r="A9" s="36"/>
      <c r="B9" s="69">
        <v>2</v>
      </c>
      <c r="C9" s="70" t="s">
        <v>34</v>
      </c>
      <c r="D9" s="71">
        <v>8</v>
      </c>
      <c r="E9" s="72" t="s">
        <v>28</v>
      </c>
      <c r="F9" s="73" t="s">
        <v>50</v>
      </c>
      <c r="G9" s="126"/>
      <c r="H9" s="129"/>
      <c r="I9" s="58"/>
      <c r="J9" s="59"/>
      <c r="K9" s="58"/>
      <c r="L9" s="75" t="s">
        <v>44</v>
      </c>
      <c r="M9" s="61"/>
      <c r="N9" s="76"/>
      <c r="O9" s="62"/>
      <c r="P9" s="77">
        <f>D9*Q9</f>
        <v>73600</v>
      </c>
      <c r="Q9" s="78">
        <v>9200</v>
      </c>
      <c r="R9" s="132"/>
      <c r="S9" s="79">
        <f>D9*R9</f>
        <v>0</v>
      </c>
      <c r="T9" s="80" t="str">
        <f t="shared" ref="T9:T11" si="0">IF(ISNUMBER(R9), IF(R9&gt;Q9,"NEVYHOVUJE","VYHOVUJE")," ")</f>
        <v xml:space="preserve"> </v>
      </c>
      <c r="U9" s="67"/>
      <c r="V9" s="81" t="s">
        <v>12</v>
      </c>
    </row>
    <row r="10" spans="1:22" ht="139.5" customHeight="1" x14ac:dyDescent="0.25">
      <c r="A10" s="36"/>
      <c r="B10" s="69">
        <v>3</v>
      </c>
      <c r="C10" s="70" t="s">
        <v>35</v>
      </c>
      <c r="D10" s="71">
        <v>8</v>
      </c>
      <c r="E10" s="72" t="s">
        <v>28</v>
      </c>
      <c r="F10" s="73" t="s">
        <v>49</v>
      </c>
      <c r="G10" s="126"/>
      <c r="H10" s="74" t="s">
        <v>32</v>
      </c>
      <c r="I10" s="58"/>
      <c r="J10" s="59"/>
      <c r="K10" s="58"/>
      <c r="L10" s="75"/>
      <c r="M10" s="61"/>
      <c r="N10" s="76"/>
      <c r="O10" s="62"/>
      <c r="P10" s="77">
        <f>D10*Q10</f>
        <v>16800</v>
      </c>
      <c r="Q10" s="78">
        <v>2100</v>
      </c>
      <c r="R10" s="132"/>
      <c r="S10" s="79">
        <f>D10*R10</f>
        <v>0</v>
      </c>
      <c r="T10" s="80" t="str">
        <f t="shared" si="0"/>
        <v xml:space="preserve"> </v>
      </c>
      <c r="U10" s="67"/>
      <c r="V10" s="82" t="s">
        <v>13</v>
      </c>
    </row>
    <row r="11" spans="1:22" ht="146.25" customHeight="1" thickBot="1" x14ac:dyDescent="0.3">
      <c r="A11" s="36"/>
      <c r="B11" s="83">
        <v>4</v>
      </c>
      <c r="C11" s="84" t="s">
        <v>36</v>
      </c>
      <c r="D11" s="85">
        <v>8</v>
      </c>
      <c r="E11" s="86" t="s">
        <v>28</v>
      </c>
      <c r="F11" s="87" t="s">
        <v>51</v>
      </c>
      <c r="G11" s="127"/>
      <c r="H11" s="88" t="s">
        <v>32</v>
      </c>
      <c r="I11" s="89"/>
      <c r="J11" s="90"/>
      <c r="K11" s="89"/>
      <c r="L11" s="91" t="s">
        <v>44</v>
      </c>
      <c r="M11" s="92"/>
      <c r="N11" s="93"/>
      <c r="O11" s="94"/>
      <c r="P11" s="95">
        <f>D11*Q11</f>
        <v>60000</v>
      </c>
      <c r="Q11" s="96">
        <v>7500</v>
      </c>
      <c r="R11" s="133"/>
      <c r="S11" s="97">
        <f>D11*R11</f>
        <v>0</v>
      </c>
      <c r="T11" s="98" t="str">
        <f t="shared" si="0"/>
        <v xml:space="preserve"> </v>
      </c>
      <c r="U11" s="99"/>
      <c r="V11" s="100"/>
    </row>
    <row r="12" spans="1:22" ht="17.45" customHeight="1" thickTop="1" thickBot="1" x14ac:dyDescent="0.3"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  <c r="V12" s="101"/>
    </row>
    <row r="13" spans="1:22" ht="51.75" customHeight="1" thickTop="1" thickBot="1" x14ac:dyDescent="0.3">
      <c r="B13" s="102" t="s">
        <v>27</v>
      </c>
      <c r="C13" s="102"/>
      <c r="D13" s="102"/>
      <c r="E13" s="102"/>
      <c r="F13" s="102"/>
      <c r="G13" s="102"/>
      <c r="H13" s="103"/>
      <c r="I13" s="103"/>
      <c r="J13" s="104"/>
      <c r="K13" s="104"/>
      <c r="L13" s="27"/>
      <c r="M13" s="27"/>
      <c r="N13" s="27"/>
      <c r="O13" s="105"/>
      <c r="P13" s="105"/>
      <c r="Q13" s="106" t="s">
        <v>9</v>
      </c>
      <c r="R13" s="107" t="s">
        <v>10</v>
      </c>
      <c r="S13" s="108"/>
      <c r="T13" s="109"/>
      <c r="U13" s="110"/>
      <c r="V13" s="111"/>
    </row>
    <row r="14" spans="1:22" ht="50.45" customHeight="1" thickTop="1" thickBot="1" x14ac:dyDescent="0.3">
      <c r="B14" s="112" t="s">
        <v>26</v>
      </c>
      <c r="C14" s="112"/>
      <c r="D14" s="112"/>
      <c r="E14" s="112"/>
      <c r="F14" s="112"/>
      <c r="G14" s="112"/>
      <c r="H14" s="112"/>
      <c r="I14" s="113"/>
      <c r="L14" s="7"/>
      <c r="M14" s="7"/>
      <c r="N14" s="7"/>
      <c r="O14" s="114"/>
      <c r="P14" s="114"/>
      <c r="Q14" s="115">
        <f>SUM(P7:P11)</f>
        <v>520000</v>
      </c>
      <c r="R14" s="116">
        <f>SUM(S7:S11)</f>
        <v>0</v>
      </c>
      <c r="S14" s="117"/>
      <c r="T14" s="118"/>
    </row>
    <row r="15" spans="1:22" ht="15.75" thickTop="1" x14ac:dyDescent="0.25">
      <c r="B15" s="119" t="s">
        <v>30</v>
      </c>
      <c r="C15" s="119"/>
      <c r="D15" s="119"/>
      <c r="E15" s="119"/>
      <c r="F15" s="119"/>
      <c r="G15" s="119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0"/>
      <c r="C16" s="120"/>
      <c r="D16" s="120"/>
      <c r="E16" s="120"/>
      <c r="F16" s="120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0"/>
      <c r="C17" s="120"/>
      <c r="D17" s="120"/>
      <c r="E17" s="120"/>
      <c r="F17" s="120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0"/>
      <c r="C18" s="120"/>
      <c r="D18" s="120"/>
      <c r="E18" s="120"/>
      <c r="F18" s="120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04"/>
      <c r="D19" s="121"/>
      <c r="E19" s="104"/>
      <c r="F19" s="10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H20" s="123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4"/>
      <c r="D21" s="121"/>
      <c r="E21" s="104"/>
      <c r="F21" s="10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4"/>
      <c r="D22" s="121"/>
      <c r="E22" s="104"/>
      <c r="F22" s="10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4"/>
      <c r="D23" s="121"/>
      <c r="E23" s="104"/>
      <c r="F23" s="10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4"/>
      <c r="D24" s="121"/>
      <c r="E24" s="104"/>
      <c r="F24" s="10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4"/>
      <c r="D25" s="121"/>
      <c r="E25" s="104"/>
      <c r="F25" s="10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4"/>
      <c r="D26" s="121"/>
      <c r="E26" s="104"/>
      <c r="F26" s="10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4"/>
      <c r="D27" s="121"/>
      <c r="E27" s="104"/>
      <c r="F27" s="10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4"/>
      <c r="D28" s="121"/>
      <c r="E28" s="104"/>
      <c r="F28" s="10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4"/>
      <c r="D29" s="121"/>
      <c r="E29" s="104"/>
      <c r="F29" s="10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4"/>
      <c r="D30" s="121"/>
      <c r="E30" s="104"/>
      <c r="F30" s="10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4"/>
      <c r="D31" s="121"/>
      <c r="E31" s="104"/>
      <c r="F31" s="10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4"/>
      <c r="D32" s="121"/>
      <c r="E32" s="104"/>
      <c r="F32" s="10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4"/>
      <c r="D33" s="121"/>
      <c r="E33" s="104"/>
      <c r="F33" s="10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4"/>
      <c r="D34" s="121"/>
      <c r="E34" s="104"/>
      <c r="F34" s="10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4"/>
      <c r="D35" s="121"/>
      <c r="E35" s="104"/>
      <c r="F35" s="10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4"/>
      <c r="D36" s="121"/>
      <c r="E36" s="104"/>
      <c r="F36" s="10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4"/>
      <c r="D37" s="121"/>
      <c r="E37" s="104"/>
      <c r="F37" s="10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4"/>
      <c r="D38" s="121"/>
      <c r="E38" s="104"/>
      <c r="F38" s="10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4"/>
      <c r="D39" s="121"/>
      <c r="E39" s="104"/>
      <c r="F39" s="10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4"/>
      <c r="D40" s="121"/>
      <c r="E40" s="104"/>
      <c r="F40" s="10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4"/>
      <c r="D41" s="121"/>
      <c r="E41" s="104"/>
      <c r="F41" s="10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4"/>
      <c r="D42" s="121"/>
      <c r="E42" s="104"/>
      <c r="F42" s="10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4"/>
      <c r="D43" s="121"/>
      <c r="E43" s="104"/>
      <c r="F43" s="10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4"/>
      <c r="D44" s="121"/>
      <c r="E44" s="104"/>
      <c r="F44" s="10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4"/>
      <c r="D45" s="121"/>
      <c r="E45" s="104"/>
      <c r="F45" s="10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4"/>
      <c r="D46" s="121"/>
      <c r="E46" s="104"/>
      <c r="F46" s="10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4"/>
      <c r="D47" s="121"/>
      <c r="E47" s="104"/>
      <c r="F47" s="10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4"/>
      <c r="D48" s="121"/>
      <c r="E48" s="104"/>
      <c r="F48" s="10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4"/>
      <c r="D49" s="121"/>
      <c r="E49" s="104"/>
      <c r="F49" s="10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4"/>
      <c r="D50" s="121"/>
      <c r="E50" s="104"/>
      <c r="F50" s="10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4"/>
      <c r="D51" s="121"/>
      <c r="E51" s="104"/>
      <c r="F51" s="10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4"/>
      <c r="D52" s="121"/>
      <c r="E52" s="104"/>
      <c r="F52" s="10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4"/>
      <c r="D53" s="121"/>
      <c r="E53" s="104"/>
      <c r="F53" s="10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4"/>
      <c r="D54" s="121"/>
      <c r="E54" s="104"/>
      <c r="F54" s="10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4"/>
      <c r="D55" s="121"/>
      <c r="E55" s="104"/>
      <c r="F55" s="10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4"/>
      <c r="D56" s="121"/>
      <c r="E56" s="104"/>
      <c r="F56" s="10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4"/>
      <c r="D57" s="121"/>
      <c r="E57" s="104"/>
      <c r="F57" s="10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4"/>
      <c r="D58" s="121"/>
      <c r="E58" s="104"/>
      <c r="F58" s="10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4"/>
      <c r="D59" s="121"/>
      <c r="E59" s="104"/>
      <c r="F59" s="10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4"/>
      <c r="D60" s="121"/>
      <c r="E60" s="104"/>
      <c r="F60" s="10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4"/>
      <c r="D61" s="121"/>
      <c r="E61" s="104"/>
      <c r="F61" s="10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4"/>
      <c r="D62" s="121"/>
      <c r="E62" s="104"/>
      <c r="F62" s="10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4"/>
      <c r="D63" s="121"/>
      <c r="E63" s="104"/>
      <c r="F63" s="10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4"/>
      <c r="D64" s="121"/>
      <c r="E64" s="104"/>
      <c r="F64" s="10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4"/>
      <c r="D65" s="121"/>
      <c r="E65" s="104"/>
      <c r="F65" s="10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4"/>
      <c r="D66" s="121"/>
      <c r="E66" s="104"/>
      <c r="F66" s="10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4"/>
      <c r="D67" s="121"/>
      <c r="E67" s="104"/>
      <c r="F67" s="10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4"/>
      <c r="D68" s="121"/>
      <c r="E68" s="104"/>
      <c r="F68" s="10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4"/>
      <c r="D69" s="121"/>
      <c r="E69" s="104"/>
      <c r="F69" s="10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4"/>
      <c r="D70" s="121"/>
      <c r="E70" s="104"/>
      <c r="F70" s="10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4"/>
      <c r="D71" s="121"/>
      <c r="E71" s="104"/>
      <c r="F71" s="10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4"/>
      <c r="D72" s="121"/>
      <c r="E72" s="104"/>
      <c r="F72" s="10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4"/>
      <c r="D73" s="121"/>
      <c r="E73" s="104"/>
      <c r="F73" s="10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4"/>
      <c r="D74" s="121"/>
      <c r="E74" s="104"/>
      <c r="F74" s="10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4"/>
      <c r="D75" s="121"/>
      <c r="E75" s="104"/>
      <c r="F75" s="10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4"/>
      <c r="D76" s="121"/>
      <c r="E76" s="104"/>
      <c r="F76" s="10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4"/>
      <c r="D77" s="121"/>
      <c r="E77" s="104"/>
      <c r="F77" s="10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4"/>
      <c r="D78" s="121"/>
      <c r="E78" s="104"/>
      <c r="F78" s="10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4"/>
      <c r="D79" s="121"/>
      <c r="E79" s="104"/>
      <c r="F79" s="10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4"/>
      <c r="D80" s="121"/>
      <c r="E80" s="104"/>
      <c r="F80" s="10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4"/>
      <c r="D81" s="121"/>
      <c r="E81" s="104"/>
      <c r="F81" s="10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4"/>
      <c r="D82" s="121"/>
      <c r="E82" s="104"/>
      <c r="F82" s="10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4"/>
      <c r="D83" s="121"/>
      <c r="E83" s="104"/>
      <c r="F83" s="10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4"/>
      <c r="D84" s="121"/>
      <c r="E84" s="104"/>
      <c r="F84" s="10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4"/>
      <c r="D85" s="121"/>
      <c r="E85" s="104"/>
      <c r="F85" s="10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4"/>
      <c r="D86" s="121"/>
      <c r="E86" s="104"/>
      <c r="F86" s="10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4"/>
      <c r="D87" s="121"/>
      <c r="E87" s="104"/>
      <c r="F87" s="10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4"/>
      <c r="D88" s="121"/>
      <c r="E88" s="104"/>
      <c r="F88" s="10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4"/>
      <c r="D89" s="121"/>
      <c r="E89" s="104"/>
      <c r="F89" s="10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4"/>
      <c r="D90" s="121"/>
      <c r="E90" s="104"/>
      <c r="F90" s="10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4"/>
      <c r="D91" s="121"/>
      <c r="E91" s="104"/>
      <c r="F91" s="10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4"/>
      <c r="D92" s="121"/>
      <c r="E92" s="104"/>
      <c r="F92" s="10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4"/>
      <c r="D93" s="121"/>
      <c r="E93" s="104"/>
      <c r="F93" s="10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4"/>
      <c r="D94" s="121"/>
      <c r="E94" s="104"/>
      <c r="F94" s="10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4"/>
      <c r="D95" s="121"/>
      <c r="E95" s="104"/>
      <c r="F95" s="10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4"/>
      <c r="D96" s="121"/>
      <c r="E96" s="104"/>
      <c r="F96" s="10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4"/>
      <c r="D97" s="121"/>
      <c r="E97" s="104"/>
      <c r="F97" s="10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4"/>
      <c r="D98" s="121"/>
      <c r="E98" s="104"/>
      <c r="F98" s="104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4"/>
      <c r="D99" s="121"/>
      <c r="E99" s="104"/>
      <c r="F99" s="104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4"/>
      <c r="D100" s="121"/>
      <c r="E100" s="104"/>
      <c r="F100" s="104"/>
      <c r="G100" s="16"/>
      <c r="H100" s="16"/>
      <c r="I100" s="11"/>
      <c r="J100" s="11"/>
      <c r="K100" s="11"/>
      <c r="L100" s="11"/>
      <c r="M100" s="11"/>
      <c r="N100" s="17"/>
      <c r="O100" s="17"/>
      <c r="P100" s="17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NM14V+yHNfMV5nwNsDqkh6hdlJm6uKZ3eFydG6rzv74snY9K3P8qkrqV0ZDcn7zb0dCRgPFtHtfQxbmariiIlw==" saltValue="tBTDlmgb722oRTYrBBN+uw==" spinCount="100000" sheet="1" objects="1" scenarios="1"/>
  <mergeCells count="24">
    <mergeCell ref="V10:V11"/>
    <mergeCell ref="B1:D1"/>
    <mergeCell ref="G5:H5"/>
    <mergeCell ref="I7:I11"/>
    <mergeCell ref="J7:J11"/>
    <mergeCell ref="K7:K11"/>
    <mergeCell ref="M7:M11"/>
    <mergeCell ref="N7:N11"/>
    <mergeCell ref="O7:O11"/>
    <mergeCell ref="B7:B8"/>
    <mergeCell ref="T7:T8"/>
    <mergeCell ref="V7:V8"/>
    <mergeCell ref="C7:C8"/>
    <mergeCell ref="B15:G15"/>
    <mergeCell ref="R14:T14"/>
    <mergeCell ref="R13:T13"/>
    <mergeCell ref="B13:G13"/>
    <mergeCell ref="B14:H14"/>
    <mergeCell ref="U7:U11"/>
    <mergeCell ref="D7:D8"/>
    <mergeCell ref="E7:E8"/>
    <mergeCell ref="L7:L8"/>
    <mergeCell ref="Q7:Q8"/>
    <mergeCell ref="P7:P8"/>
  </mergeCells>
  <conditionalFormatting sqref="G7:H11 R7:R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T7 T9: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1" xr:uid="{349A6282-9232-40B5-B155-0C95E3B5B228}">
      <formula1>"ks,bal,sada,m,"</formula1>
    </dataValidation>
    <dataValidation type="list" allowBlank="1" showInputMessage="1" showErrorMessage="1" sqref="J7:J8" xr:uid="{AA42F78B-B0F3-4B9D-886F-5C691A1A80A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 V9:V10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2024-12-10T05:49:11Z</cp:lastPrinted>
  <dcterms:created xsi:type="dcterms:W3CDTF">2014-03-05T12:43:32Z</dcterms:created>
  <dcterms:modified xsi:type="dcterms:W3CDTF">2024-12-10T08:57:23Z</dcterms:modified>
</cp:coreProperties>
</file>